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lmer\Documents\"/>
    </mc:Choice>
  </mc:AlternateContent>
  <xr:revisionPtr revIDLastSave="0" documentId="8_{E831B3F9-F36D-483C-80D5-7C522C13CDA1}" xr6:coauthVersionLast="47" xr6:coauthVersionMax="47" xr10:uidLastSave="{00000000-0000-0000-0000-000000000000}"/>
  <bookViews>
    <workbookView xWindow="6015" yWindow="2865" windowWidth="21600" windowHeight="10995" xr2:uid="{26579C2F-9745-C547-BC6B-C4C37A3D7E01}"/>
  </bookViews>
  <sheets>
    <sheet name="Vision Arts Econ Imp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C24" i="1"/>
  <c r="C23" i="1"/>
  <c r="C25" i="1" l="1"/>
  <c r="C27" i="1"/>
  <c r="D33" i="1" l="1"/>
  <c r="D40" i="1" s="1"/>
  <c r="D30" i="1"/>
  <c r="D37" i="1" s="1"/>
  <c r="D31" i="1"/>
  <c r="D38" i="1" s="1"/>
  <c r="D32" i="1"/>
  <c r="D39" i="1" s="1"/>
  <c r="D41" i="1" l="1"/>
</calcChain>
</file>

<file path=xl/sharedStrings.xml><?xml version="1.0" encoding="utf-8"?>
<sst xmlns="http://schemas.openxmlformats.org/spreadsheetml/2006/main" count="31" uniqueCount="23">
  <si>
    <t>ECONOMIC IMPACT CALCULATOR</t>
  </si>
  <si>
    <t>Resident Attendees</t>
  </si>
  <si>
    <t>Nonresident Attendees</t>
  </si>
  <si>
    <t>Total Attendees</t>
  </si>
  <si>
    <t>Full-Time Equivalent Jobs Supported</t>
  </si>
  <si>
    <t>Resident Household Income Supported</t>
  </si>
  <si>
    <t>Local Government Revenue Generated</t>
  </si>
  <si>
    <t>State Government Revenue Generated</t>
  </si>
  <si>
    <t>Enter your total expected event/program attendance:</t>
  </si>
  <si>
    <t>Enter the percentage of attendees you expect will be from the Tulsa metro area:</t>
  </si>
  <si>
    <t>YOUR INPUTS</t>
  </si>
  <si>
    <t>CALCULATED RESULTS</t>
  </si>
  <si>
    <t>Guidance: enter your total expense budget, not just the portion that may be covered by a VisionArts grant. What will your program/event cost to produce in total?</t>
  </si>
  <si>
    <t>Enter your total event/program expense budget:</t>
  </si>
  <si>
    <t>Audience Impact</t>
  </si>
  <si>
    <t>Organizational Impact</t>
  </si>
  <si>
    <t>Total Impact</t>
  </si>
  <si>
    <t>Total Estimated Audience Expenditures</t>
  </si>
  <si>
    <t>Grand Total Economic Impact</t>
  </si>
  <si>
    <t>STEP 1 - ENTER THE RELEVANT FIGURES IN THE GREEN BOXES</t>
  </si>
  <si>
    <t>STEP 3 - SAVE THIS FILE WITH YOUR NAME IN THE TITLE AND UPLOAD INTO THE ATTENDANCE-RELATED ECONOMIC IMPACT SECTION OF THE VISION ARTS APPLICATION.</t>
  </si>
  <si>
    <t>STEP 2 - ENTER THE FIGURES BELOW INTO THE ATTENDANCE-RELATED ECONOMIC IMPACT SECTION OF THE VISION ARTS APPLICATION</t>
  </si>
  <si>
    <t>Guidance: the Arts &amp; Economic Prosperity (Americans for the Arts) report identifies that cultural events and programs in the Tulsa region draw 84.1% of attendees from the local area. If you are uncertain what figure to enter, use 84.1%.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</si>
</sst>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b/>
      <sz val="12"/>
      <color theme="1"/>
      <name val="Franklin Gothic Book"/>
      <family val="2"/>
    </font>
    <font>
      <b/>
      <sz val="12"/>
      <color theme="4" tint="-0.249977111117893"/>
      <name val="Franklin Gothic Book"/>
      <family val="2"/>
    </font>
    <font>
      <b/>
      <sz val="16"/>
      <color theme="4" tint="-0.249977111117893"/>
      <name val="Franklin Gothic Book"/>
      <family val="2"/>
    </font>
    <font>
      <b/>
      <sz val="12"/>
      <color rgb="FF3B5C26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rgb="FF3B5C26"/>
      </left>
      <right style="thick">
        <color rgb="FF3B5C26"/>
      </right>
      <top style="thick">
        <color rgb="FF3B5C26"/>
      </top>
      <bottom style="thick">
        <color rgb="FF3B5C26"/>
      </bottom>
      <diagonal/>
    </border>
    <border>
      <left/>
      <right/>
      <top/>
      <bottom style="thin">
        <color rgb="FF3B5C26"/>
      </bottom>
      <diagonal/>
    </border>
    <border>
      <left/>
      <right/>
      <top/>
      <bottom style="thin">
        <color theme="4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0" fontId="2" fillId="0" borderId="3" xfId="0" applyFont="1" applyBorder="1"/>
    <xf numFmtId="0" fontId="5" fillId="0" borderId="4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4" fontId="2" fillId="0" borderId="0" xfId="2" applyFont="1" applyBorder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165" fontId="2" fillId="0" borderId="1" xfId="2" applyNumberFormat="1" applyFont="1" applyBorder="1"/>
    <xf numFmtId="165" fontId="2" fillId="0" borderId="1" xfId="0" applyNumberFormat="1" applyFont="1" applyBorder="1"/>
    <xf numFmtId="165" fontId="4" fillId="0" borderId="1" xfId="0" applyNumberFormat="1" applyFont="1" applyBorder="1"/>
    <xf numFmtId="164" fontId="2" fillId="0" borderId="1" xfId="1" applyNumberFormat="1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165" fontId="2" fillId="0" borderId="1" xfId="2" applyNumberFormat="1" applyFont="1" applyBorder="1" applyProtection="1">
      <protection hidden="1"/>
    </xf>
    <xf numFmtId="165" fontId="2" fillId="0" borderId="2" xfId="2" applyNumberFormat="1" applyFont="1" applyBorder="1" applyProtection="1">
      <protection locked="0"/>
    </xf>
    <xf numFmtId="164" fontId="2" fillId="0" borderId="2" xfId="1" applyNumberFormat="1" applyFont="1" applyBorder="1" applyProtection="1">
      <protection locked="0"/>
    </xf>
    <xf numFmtId="9" fontId="2" fillId="0" borderId="2" xfId="3" applyFont="1" applyBorder="1" applyProtection="1">
      <protection locked="0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3B5C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https://incog.sharepoint.com/var/folders/5c/q2xdlgwd7qq6j_3jgqfzpx2m0000gn/T/com.microsoft.Word/WebArchiveCopyPasteTempFiles/page1image35084800" TargetMode="External"/><Relationship Id="rId1" Type="http://schemas.openxmlformats.org/officeDocument/2006/relationships/image" Target="../media/image1.png"/><Relationship Id="rId4" Type="http://schemas.openxmlformats.org/officeDocument/2006/relationships/image" Target="https://incog.sharepoint.com/var/folders/5c/q2xdlgwd7qq6j_3jgqfzpx2m0000gn/T/com.microsoft.Word/WebArchiveCopyPasteTempFiles/page1image3508292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64576</xdr:colOff>
      <xdr:row>0</xdr:row>
      <xdr:rowOff>53815</xdr:rowOff>
    </xdr:from>
    <xdr:to>
      <xdr:col>1</xdr:col>
      <xdr:colOff>559876</xdr:colOff>
      <xdr:row>4</xdr:row>
      <xdr:rowOff>142714</xdr:rowOff>
    </xdr:to>
    <xdr:pic>
      <xdr:nvPicPr>
        <xdr:cNvPr id="2" name="Picture 3" descr="page1image35084800">
          <a:extLst>
            <a:ext uri="{FF2B5EF4-FFF2-40B4-BE49-F238E27FC236}">
              <a16:creationId xmlns:a16="http://schemas.microsoft.com/office/drawing/2014/main" id="{7512B6F8-8A73-2647-A26F-1F7D15F1E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6" y="53815"/>
          <a:ext cx="1324029" cy="90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624237</xdr:colOff>
      <xdr:row>0</xdr:row>
      <xdr:rowOff>53814</xdr:rowOff>
    </xdr:from>
    <xdr:to>
      <xdr:col>3</xdr:col>
      <xdr:colOff>491901</xdr:colOff>
      <xdr:row>4</xdr:row>
      <xdr:rowOff>96865</xdr:rowOff>
    </xdr:to>
    <xdr:pic>
      <xdr:nvPicPr>
        <xdr:cNvPr id="3" name="Picture 2" descr="page1image35082928">
          <a:extLst>
            <a:ext uri="{FF2B5EF4-FFF2-40B4-BE49-F238E27FC236}">
              <a16:creationId xmlns:a16="http://schemas.microsoft.com/office/drawing/2014/main" id="{196A17F6-9764-2D45-9A7D-42900B27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966" y="53814"/>
          <a:ext cx="1525121" cy="861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524F1-1079-7940-9B5E-84A5A2551430}">
  <sheetPr>
    <pageSetUpPr fitToPage="1"/>
  </sheetPr>
  <dimension ref="A1:H43"/>
  <sheetViews>
    <sheetView showGridLines="0" tabSelected="1" zoomScale="118" zoomScaleNormal="118" workbookViewId="0">
      <selection activeCell="D30" sqref="D30"/>
    </sheetView>
  </sheetViews>
  <sheetFormatPr defaultColWidth="10.875" defaultRowHeight="16.5" x14ac:dyDescent="0.3"/>
  <cols>
    <col min="1" max="2" width="10.875" style="1" customWidth="1"/>
    <col min="3" max="4" width="14" style="1" customWidth="1"/>
    <col min="5" max="5" width="13.875" style="1" customWidth="1"/>
    <col min="6" max="6" width="9.5" style="1" customWidth="1"/>
    <col min="7" max="7" width="13.875" style="1" customWidth="1"/>
    <col min="8" max="8" width="14" style="1" customWidth="1"/>
    <col min="9" max="16384" width="10.875" style="1"/>
  </cols>
  <sheetData>
    <row r="1" spans="1:8" x14ac:dyDescent="0.3">
      <c r="A1"/>
    </row>
    <row r="5" spans="1:8" x14ac:dyDescent="0.3">
      <c r="D5"/>
    </row>
    <row r="7" spans="1:8" ht="21" x14ac:dyDescent="0.35">
      <c r="A7" s="5" t="s">
        <v>0</v>
      </c>
    </row>
    <row r="9" spans="1:8" x14ac:dyDescent="0.3">
      <c r="A9" s="6" t="s">
        <v>10</v>
      </c>
      <c r="B9" s="7"/>
      <c r="C9" s="7"/>
      <c r="D9" s="7"/>
      <c r="E9" s="7"/>
      <c r="F9" s="7"/>
      <c r="G9" s="7"/>
      <c r="H9" s="7"/>
    </row>
    <row r="10" spans="1:8" ht="9" customHeight="1" x14ac:dyDescent="0.3"/>
    <row r="11" spans="1:8" ht="24.95" customHeight="1" thickBot="1" x14ac:dyDescent="0.35">
      <c r="A11" s="14" t="s">
        <v>19</v>
      </c>
      <c r="B11" s="13"/>
      <c r="C11" s="13"/>
      <c r="D11" s="13"/>
      <c r="E11" s="13"/>
      <c r="F11" s="13"/>
      <c r="G11" s="13"/>
      <c r="H11" s="13"/>
    </row>
    <row r="12" spans="1:8" ht="17.100000000000001" customHeight="1" thickTop="1" thickBot="1" x14ac:dyDescent="0.35">
      <c r="A12" s="2" t="s">
        <v>13</v>
      </c>
      <c r="E12" s="23"/>
    </row>
    <row r="13" spans="1:8" ht="6" customHeight="1" thickTop="1" x14ac:dyDescent="0.3"/>
    <row r="14" spans="1:8" ht="32.1" customHeight="1" x14ac:dyDescent="0.3">
      <c r="A14" s="29" t="s">
        <v>12</v>
      </c>
      <c r="B14" s="29"/>
      <c r="C14" s="29"/>
      <c r="D14" s="29"/>
      <c r="E14" s="29"/>
      <c r="F14" s="29"/>
      <c r="G14" s="29"/>
      <c r="H14" s="29"/>
    </row>
    <row r="15" spans="1:8" ht="12" customHeight="1" thickBot="1" x14ac:dyDescent="0.35"/>
    <row r="16" spans="1:8" ht="18" thickTop="1" thickBot="1" x14ac:dyDescent="0.35">
      <c r="A16" s="2" t="s">
        <v>8</v>
      </c>
      <c r="E16" s="24"/>
    </row>
    <row r="17" spans="1:8" ht="12" customHeight="1" thickTop="1" thickBot="1" x14ac:dyDescent="0.35"/>
    <row r="18" spans="1:8" ht="18" thickTop="1" thickBot="1" x14ac:dyDescent="0.35">
      <c r="A18" s="2" t="s">
        <v>9</v>
      </c>
      <c r="G18" s="25"/>
    </row>
    <row r="19" spans="1:8" ht="6.95" customHeight="1" thickTop="1" x14ac:dyDescent="0.3"/>
    <row r="20" spans="1:8" ht="33" customHeight="1" x14ac:dyDescent="0.3">
      <c r="A20" s="29" t="s">
        <v>22</v>
      </c>
      <c r="B20" s="29"/>
      <c r="C20" s="29"/>
      <c r="D20" s="29"/>
      <c r="E20" s="29"/>
      <c r="F20" s="29"/>
      <c r="G20" s="29"/>
      <c r="H20" s="29"/>
    </row>
    <row r="22" spans="1:8" ht="17.25" thickBot="1" x14ac:dyDescent="0.35">
      <c r="A22" s="8" t="s">
        <v>11</v>
      </c>
      <c r="B22" s="9"/>
      <c r="C22" s="9"/>
      <c r="D22" s="9"/>
      <c r="E22" s="9"/>
      <c r="F22" s="9"/>
      <c r="G22" s="9"/>
      <c r="H22" s="9"/>
    </row>
    <row r="23" spans="1:8" ht="21.95" customHeight="1" thickBot="1" x14ac:dyDescent="0.35">
      <c r="B23" s="3" t="s">
        <v>1</v>
      </c>
      <c r="C23" s="19">
        <f>E16*G18</f>
        <v>0</v>
      </c>
    </row>
    <row r="24" spans="1:8" ht="21.95" customHeight="1" thickBot="1" x14ac:dyDescent="0.35">
      <c r="B24" s="3" t="s">
        <v>2</v>
      </c>
      <c r="C24" s="19">
        <f>E16*(1-G18)</f>
        <v>0</v>
      </c>
    </row>
    <row r="25" spans="1:8" ht="21.95" customHeight="1" thickBot="1" x14ac:dyDescent="0.35">
      <c r="B25" s="3" t="s">
        <v>3</v>
      </c>
      <c r="C25" s="20">
        <f>SUM(C23:C24)</f>
        <v>0</v>
      </c>
    </row>
    <row r="26" spans="1:8" ht="17.100000000000001" customHeight="1" thickBot="1" x14ac:dyDescent="0.35">
      <c r="A26" s="27" t="s">
        <v>17</v>
      </c>
      <c r="B26" s="27"/>
      <c r="C26" s="21"/>
    </row>
    <row r="27" spans="1:8" ht="21.95" customHeight="1" thickBot="1" x14ac:dyDescent="0.35">
      <c r="A27" s="27"/>
      <c r="B27" s="27"/>
      <c r="C27" s="22">
        <f>C23*28.92+C24*80.93</f>
        <v>0</v>
      </c>
    </row>
    <row r="28" spans="1:8" s="10" customFormat="1" ht="21.95" customHeight="1" x14ac:dyDescent="0.3">
      <c r="C28" s="11"/>
      <c r="D28" s="12"/>
    </row>
    <row r="29" spans="1:8" s="10" customFormat="1" ht="21.95" customHeight="1" thickBot="1" x14ac:dyDescent="0.35">
      <c r="A29" s="26" t="s">
        <v>14</v>
      </c>
      <c r="B29" s="26"/>
      <c r="C29" s="26"/>
      <c r="D29" s="26"/>
      <c r="E29" s="26" t="s">
        <v>15</v>
      </c>
      <c r="F29" s="26"/>
      <c r="G29" s="26"/>
      <c r="H29" s="26"/>
    </row>
    <row r="30" spans="1:8" ht="21.95" customHeight="1" thickBot="1" x14ac:dyDescent="0.35">
      <c r="C30" s="3" t="s">
        <v>4</v>
      </c>
      <c r="D30" s="4">
        <f>C27/100000*2.46</f>
        <v>0</v>
      </c>
      <c r="G30" s="3" t="s">
        <v>4</v>
      </c>
      <c r="H30" s="4">
        <f>E12/100000*4.93</f>
        <v>0</v>
      </c>
    </row>
    <row r="31" spans="1:8" ht="21.95" customHeight="1" thickBot="1" x14ac:dyDescent="0.35">
      <c r="C31" s="3" t="s">
        <v>5</v>
      </c>
      <c r="D31" s="16">
        <f>C27/100000*55565</f>
        <v>0</v>
      </c>
      <c r="G31" s="3" t="s">
        <v>5</v>
      </c>
      <c r="H31" s="16">
        <f>E12/100000*87878</f>
        <v>0</v>
      </c>
    </row>
    <row r="32" spans="1:8" ht="21.95" customHeight="1" thickBot="1" x14ac:dyDescent="0.35">
      <c r="C32" s="3" t="s">
        <v>6</v>
      </c>
      <c r="D32" s="17">
        <f>C27/100000*4045</f>
        <v>0</v>
      </c>
      <c r="G32" s="3" t="s">
        <v>6</v>
      </c>
      <c r="H32" s="17">
        <f>E12/100000*4245</f>
        <v>0</v>
      </c>
    </row>
    <row r="33" spans="1:8" ht="21.95" customHeight="1" thickBot="1" x14ac:dyDescent="0.35">
      <c r="C33" s="3" t="s">
        <v>7</v>
      </c>
      <c r="D33" s="17">
        <f>C27/100000*4964</f>
        <v>0</v>
      </c>
      <c r="G33" s="3" t="s">
        <v>7</v>
      </c>
      <c r="H33" s="17">
        <f>E12/100000*6031</f>
        <v>0</v>
      </c>
    </row>
    <row r="35" spans="1:8" x14ac:dyDescent="0.3">
      <c r="A35" s="26" t="s">
        <v>16</v>
      </c>
      <c r="B35" s="26"/>
      <c r="C35" s="26"/>
      <c r="D35" s="26"/>
    </row>
    <row r="36" spans="1:8" ht="35.1" customHeight="1" thickBot="1" x14ac:dyDescent="0.35">
      <c r="A36" s="28" t="s">
        <v>21</v>
      </c>
      <c r="B36" s="28"/>
      <c r="C36" s="28"/>
      <c r="D36" s="28"/>
      <c r="E36" s="28"/>
      <c r="F36" s="28"/>
      <c r="G36" s="28"/>
      <c r="H36" s="28"/>
    </row>
    <row r="37" spans="1:8" ht="21.95" customHeight="1" thickBot="1" x14ac:dyDescent="0.35">
      <c r="C37" s="3" t="s">
        <v>4</v>
      </c>
      <c r="D37" s="4">
        <f>D30+H30</f>
        <v>0</v>
      </c>
    </row>
    <row r="38" spans="1:8" ht="21.95" customHeight="1" thickBot="1" x14ac:dyDescent="0.35">
      <c r="C38" s="3" t="s">
        <v>5</v>
      </c>
      <c r="D38" s="16">
        <f>D31+H31</f>
        <v>0</v>
      </c>
    </row>
    <row r="39" spans="1:8" ht="21.95" customHeight="1" thickBot="1" x14ac:dyDescent="0.35">
      <c r="C39" s="3" t="s">
        <v>6</v>
      </c>
      <c r="D39" s="17">
        <f>D32+H32</f>
        <v>0</v>
      </c>
    </row>
    <row r="40" spans="1:8" ht="21.95" customHeight="1" thickBot="1" x14ac:dyDescent="0.35">
      <c r="C40" s="3" t="s">
        <v>7</v>
      </c>
      <c r="D40" s="17">
        <f>D33+H33</f>
        <v>0</v>
      </c>
    </row>
    <row r="41" spans="1:8" ht="23.1" customHeight="1" thickBot="1" x14ac:dyDescent="0.35">
      <c r="C41" s="15" t="s">
        <v>18</v>
      </c>
      <c r="D41" s="18">
        <f>SUM(D38:D40)</f>
        <v>0</v>
      </c>
    </row>
    <row r="43" spans="1:8" ht="39" customHeight="1" x14ac:dyDescent="0.3">
      <c r="A43" s="28" t="s">
        <v>20</v>
      </c>
      <c r="B43" s="28"/>
      <c r="C43" s="28"/>
      <c r="D43" s="28"/>
      <c r="E43" s="28"/>
      <c r="F43" s="28"/>
      <c r="G43" s="28"/>
      <c r="H43" s="28"/>
    </row>
  </sheetData>
  <sheetProtection algorithmName="SHA-512" hashValue="oIUnTllQ2R17nZZVxCvfVQNIacBH4HCcqXNzAIKh5g7tmXh+gjRqbIv8CcUo3utDZTgw08/TF6PW42vtos//bQ==" saltValue="o5FybL7jC5nJoOzebozijg==" spinCount="100000" sheet="1" objects="1" scenarios="1"/>
  <mergeCells count="8">
    <mergeCell ref="A14:H14"/>
    <mergeCell ref="A29:D29"/>
    <mergeCell ref="E29:H29"/>
    <mergeCell ref="A35:D35"/>
    <mergeCell ref="A26:B27"/>
    <mergeCell ref="A43:H43"/>
    <mergeCell ref="A20:H20"/>
    <mergeCell ref="A36:H36"/>
  </mergeCells>
  <pageMargins left="0.7" right="0.7" top="0.75" bottom="0.75" header="0.3" footer="0.3"/>
  <pageSetup scale="84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433F9765F66B4F98F28363CBE078B0" ma:contentTypeVersion="16" ma:contentTypeDescription="Create a new document." ma:contentTypeScope="" ma:versionID="2c79a425b0fcdb257f69098a26f9172b">
  <xsd:schema xmlns:xsd="http://www.w3.org/2001/XMLSchema" xmlns:xs="http://www.w3.org/2001/XMLSchema" xmlns:p="http://schemas.microsoft.com/office/2006/metadata/properties" xmlns:ns2="f953b3fc-2941-4599-82f8-ba8523804281" xmlns:ns3="4216cfab-ffe6-454a-9504-86d9edabdd3c" targetNamespace="http://schemas.microsoft.com/office/2006/metadata/properties" ma:root="true" ma:fieldsID="7c62f6f6c5338ea7429f62041e65d09d" ns2:_="" ns3:_="">
    <xsd:import namespace="f953b3fc-2941-4599-82f8-ba8523804281"/>
    <xsd:import namespace="4216cfab-ffe6-454a-9504-86d9edabdd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3b3fc-2941-4599-82f8-ba85238042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d85c7f-2f01-471e-a0d4-e43ae4d23320}" ma:internalName="TaxCatchAll" ma:showField="CatchAllData" ma:web="f953b3fc-2941-4599-82f8-ba8523804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6cfab-ffe6-454a-9504-86d9edabdd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6cb6af0-284c-46f5-ae09-ca66bd4597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16cfab-ffe6-454a-9504-86d9edabdd3c">
      <Terms xmlns="http://schemas.microsoft.com/office/infopath/2007/PartnerControls"/>
    </lcf76f155ced4ddcb4097134ff3c332f>
    <TaxCatchAll xmlns="f953b3fc-2941-4599-82f8-ba8523804281" xsi:nil="true"/>
  </documentManagement>
</p:properties>
</file>

<file path=customXml/itemProps1.xml><?xml version="1.0" encoding="utf-8"?>
<ds:datastoreItem xmlns:ds="http://schemas.openxmlformats.org/officeDocument/2006/customXml" ds:itemID="{31DB6480-78D3-492A-BFE5-B93C8C408DBF}"/>
</file>

<file path=customXml/itemProps2.xml><?xml version="1.0" encoding="utf-8"?>
<ds:datastoreItem xmlns:ds="http://schemas.openxmlformats.org/officeDocument/2006/customXml" ds:itemID="{3FE19EAE-2D04-4243-8CCF-F6EEE46911A3}"/>
</file>

<file path=customXml/itemProps3.xml><?xml version="1.0" encoding="utf-8"?>
<ds:datastoreItem xmlns:ds="http://schemas.openxmlformats.org/officeDocument/2006/customXml" ds:itemID="{3BB8768E-7AF8-45EF-AB94-E6E6EE4C3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Vision Arts Econ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Moody</dc:creator>
  <cp:lastModifiedBy>Amy Ulmer</cp:lastModifiedBy>
  <dcterms:created xsi:type="dcterms:W3CDTF">2021-09-17T17:43:28Z</dcterms:created>
  <dcterms:modified xsi:type="dcterms:W3CDTF">2021-09-21T17:50:11Z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0x01010056433F9765F66B4F98F28363CBE078B0</vt:lpwstr>
  </property>
</Properties>
</file>